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 Joueur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<sst xmlns="http://schemas.openxmlformats.org/spreadsheetml/2006/main" count="50" uniqueCount="37">
  <si>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Poules</t>
  </si>
  <si>
    <t>N° - Noms &amp; Prénoms</t>
  </si>
  <si>
    <t>Clubs</t>
  </si>
  <si>
    <t>Date/heure de l'épreuve</t>
  </si>
  <si>
    <t>27/03/2022 à 9h00</t>
  </si>
  <si>
    <t>HELARD Yannick</t>
  </si>
  <si>
    <t>019608F</t>
  </si>
  <si>
    <t>PER</t>
  </si>
  <si>
    <t>Lieu de l'épreuve</t>
  </si>
  <si>
    <t>CHIN A FOENG Kenneth</t>
  </si>
  <si>
    <t>146998F</t>
  </si>
  <si>
    <t>ABOC</t>
  </si>
  <si>
    <t>Aixe Sur Vienne</t>
  </si>
  <si>
    <t>POUILHE François</t>
  </si>
  <si>
    <t>022974Q</t>
  </si>
  <si>
    <t>CAB</t>
  </si>
  <si>
    <t>Mode de Jeu et Cat Distance</t>
  </si>
  <si>
    <t>Libre</t>
  </si>
  <si>
    <t>R1</t>
  </si>
  <si>
    <t>QUALIF N°</t>
  </si>
  <si>
    <t xml:space="preserve"> JOUEURS</t>
  </si>
  <si>
    <t>BILLARD</t>
  </si>
  <si>
    <t>Finale Distrcit</t>
  </si>
  <si>
    <t>P.M.</t>
  </si>
  <si>
    <t>PTS</t>
  </si>
  <si>
    <t>REP</t>
  </si>
  <si>
    <t>MOY G</t>
  </si>
  <si>
    <t>SER</t>
  </si>
  <si>
    <t>MOY P</t>
  </si>
  <si>
    <t>TOUR</t>
  </si>
  <si>
    <t>MATCH</t>
  </si>
  <si>
    <r>
      <t>N° et Nom</t>
    </r>
    <r>
      <rPr>
        <b/>
        <sz val="11"/>
        <rFont val="Arial"/>
        <family val="2"/>
      </rPr>
      <t xml:space="preserve"> du joueur</t>
    </r>
  </si>
  <si>
    <t>SERIE</t>
  </si>
  <si>
    <t>MOY</t>
  </si>
  <si>
    <t>PM</t>
  </si>
  <si>
    <t>NOMS DES JOUEURS</t>
  </si>
  <si>
    <t>CLUB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</si>
</sst>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0.000"/>
    <numFmt numFmtId="167" formatCode="0"/>
  </numFmts>
  <fonts count="1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i/>
      <u val="double"/>
      <sz val="16"/>
      <name val="Arial"/>
      <family val="2"/>
    </font>
    <font>
      <b/>
      <i/>
      <u val="double"/>
      <sz val="10"/>
      <name val="Arial"/>
      <family val="2"/>
    </font>
    <font>
      <sz val="18"/>
      <name val="MS Sans Serif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b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vertical="center"/>
    </xf>
    <xf numFmtId="164" fontId="1" fillId="2" borderId="4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/>
    </xf>
    <xf numFmtId="164" fontId="2" fillId="2" borderId="0" xfId="0" applyFont="1" applyFill="1" applyAlignment="1">
      <alignment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>
      <alignment horizontal="center" vertical="center"/>
    </xf>
    <xf numFmtId="164" fontId="1" fillId="2" borderId="5" xfId="0" applyFont="1" applyFill="1" applyBorder="1" applyAlignment="1">
      <alignment horizontal="center" vertical="center"/>
    </xf>
    <xf numFmtId="164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5" xfId="0" applyFont="1" applyFill="1" applyBorder="1" applyAlignment="1" applyProtection="1">
      <alignment horizontal="center" vertical="center"/>
      <protection locked="0"/>
    </xf>
    <xf numFmtId="164" fontId="1" fillId="2" borderId="7" xfId="0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1" fillId="2" borderId="9" xfId="0" applyFont="1" applyFill="1" applyBorder="1" applyAlignment="1" applyProtection="1">
      <alignment horizontal="center" vertical="center"/>
      <protection locked="0"/>
    </xf>
    <xf numFmtId="164" fontId="1" fillId="2" borderId="8" xfId="0" applyFont="1" applyFill="1" applyBorder="1" applyAlignment="1" applyProtection="1">
      <alignment horizontal="center" vertical="center"/>
      <protection locked="0"/>
    </xf>
    <xf numFmtId="164" fontId="2" fillId="2" borderId="7" xfId="0" applyFont="1" applyFill="1" applyBorder="1" applyAlignment="1">
      <alignment horizontal="left" vertical="center"/>
    </xf>
    <xf numFmtId="164" fontId="1" fillId="2" borderId="0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/>
    </xf>
    <xf numFmtId="164" fontId="3" fillId="2" borderId="11" xfId="0" applyFont="1" applyFill="1" applyBorder="1" applyAlignment="1">
      <alignment horizontal="center" vertical="center"/>
    </xf>
    <xf numFmtId="164" fontId="1" fillId="2" borderId="2" xfId="0" applyFont="1" applyFill="1" applyBorder="1" applyAlignment="1" applyProtection="1">
      <alignment horizontal="center" vertical="center"/>
      <protection locked="0"/>
    </xf>
    <xf numFmtId="164" fontId="1" fillId="2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horizontal="center" vertical="center"/>
      <protection locked="0"/>
    </xf>
    <xf numFmtId="164" fontId="3" fillId="2" borderId="0" xfId="0" applyFont="1" applyFill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" fillId="2" borderId="12" xfId="0" applyFont="1" applyFill="1" applyBorder="1" applyAlignment="1">
      <alignment horizontal="center" vertical="center"/>
    </xf>
    <xf numFmtId="164" fontId="1" fillId="2" borderId="11" xfId="0" applyFont="1" applyFill="1" applyBorder="1" applyAlignment="1" applyProtection="1">
      <alignment horizontal="center" vertical="center"/>
      <protection locked="0"/>
    </xf>
    <xf numFmtId="164" fontId="0" fillId="0" borderId="11" xfId="0" applyBorder="1" applyAlignment="1" applyProtection="1">
      <alignment horizontal="center" vertical="center"/>
      <protection locked="0"/>
    </xf>
    <xf numFmtId="164" fontId="0" fillId="0" borderId="14" xfId="0" applyBorder="1" applyAlignment="1" applyProtection="1">
      <alignment horizontal="center" vertical="center"/>
      <protection locked="0"/>
    </xf>
    <xf numFmtId="164" fontId="1" fillId="2" borderId="14" xfId="0" applyFont="1" applyFill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5" fillId="0" borderId="15" xfId="0" applyFont="1" applyBorder="1" applyAlignment="1">
      <alignment horizontal="center" vertical="center"/>
    </xf>
    <xf numFmtId="164" fontId="5" fillId="0" borderId="16" xfId="0" applyFont="1" applyBorder="1" applyAlignment="1">
      <alignment horizontal="center" vertical="center"/>
    </xf>
    <xf numFmtId="164" fontId="5" fillId="0" borderId="17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textRotation="180"/>
    </xf>
    <xf numFmtId="164" fontId="7" fillId="0" borderId="1" xfId="0" applyFont="1" applyBorder="1" applyAlignment="1">
      <alignment horizontal="center" vertical="center" textRotation="180"/>
    </xf>
    <xf numFmtId="164" fontId="8" fillId="2" borderId="18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textRotation="180"/>
    </xf>
    <xf numFmtId="164" fontId="1" fillId="2" borderId="13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 wrapText="1"/>
    </xf>
    <xf numFmtId="164" fontId="1" fillId="2" borderId="6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6" fontId="2" fillId="2" borderId="19" xfId="0" applyNumberFormat="1" applyFont="1" applyFill="1" applyBorder="1" applyAlignment="1">
      <alignment horizontal="center" vertical="center"/>
    </xf>
    <xf numFmtId="164" fontId="2" fillId="2" borderId="19" xfId="0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164" fontId="2" fillId="3" borderId="0" xfId="0" applyFont="1" applyFill="1" applyAlignment="1">
      <alignment/>
    </xf>
    <xf numFmtId="164" fontId="0" fillId="0" borderId="20" xfId="0" applyBorder="1" applyAlignment="1">
      <alignment/>
    </xf>
    <xf numFmtId="164" fontId="1" fillId="2" borderId="21" xfId="0" applyFont="1" applyFill="1" applyBorder="1" applyAlignment="1">
      <alignment horizontal="center" vertical="center"/>
    </xf>
    <xf numFmtId="164" fontId="2" fillId="2" borderId="22" xfId="0" applyFont="1" applyFill="1" applyBorder="1" applyAlignment="1">
      <alignment horizontal="center" vertical="center"/>
    </xf>
    <xf numFmtId="164" fontId="2" fillId="2" borderId="23" xfId="0" applyFont="1" applyFill="1" applyBorder="1" applyAlignment="1">
      <alignment horizontal="center" vertical="center"/>
    </xf>
    <xf numFmtId="166" fontId="2" fillId="2" borderId="24" xfId="0" applyNumberFormat="1" applyFont="1" applyFill="1" applyBorder="1" applyAlignment="1">
      <alignment horizontal="center" vertical="center"/>
    </xf>
    <xf numFmtId="164" fontId="2" fillId="2" borderId="24" xfId="0" applyFont="1" applyFill="1" applyBorder="1" applyAlignment="1">
      <alignment horizontal="center" vertical="center"/>
    </xf>
    <xf numFmtId="166" fontId="2" fillId="2" borderId="21" xfId="0" applyNumberFormat="1" applyFont="1" applyFill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4" fillId="0" borderId="25" xfId="0" applyFont="1" applyBorder="1" applyAlignment="1">
      <alignment horizontal="center" vertical="center"/>
    </xf>
    <xf numFmtId="164" fontId="11" fillId="2" borderId="26" xfId="0" applyFont="1" applyFill="1" applyBorder="1" applyAlignment="1">
      <alignment horizontal="center" vertical="center"/>
    </xf>
    <xf numFmtId="164" fontId="1" fillId="2" borderId="27" xfId="0" applyFont="1" applyFill="1" applyBorder="1" applyAlignment="1">
      <alignment horizontal="center" vertical="center"/>
    </xf>
    <xf numFmtId="164" fontId="5" fillId="0" borderId="27" xfId="0" applyFont="1" applyBorder="1" applyAlignment="1" applyProtection="1">
      <alignment horizontal="center" vertical="center"/>
      <protection locked="0"/>
    </xf>
    <xf numFmtId="164" fontId="1" fillId="2" borderId="27" xfId="0" applyFont="1" applyFill="1" applyBorder="1" applyAlignment="1" applyProtection="1">
      <alignment horizontal="center" vertical="center"/>
      <protection locked="0"/>
    </xf>
    <xf numFmtId="166" fontId="1" fillId="2" borderId="27" xfId="0" applyNumberFormat="1" applyFont="1" applyFill="1" applyBorder="1" applyAlignment="1">
      <alignment horizontal="center" vertical="center"/>
    </xf>
    <xf numFmtId="164" fontId="12" fillId="2" borderId="28" xfId="0" applyFont="1" applyFill="1" applyBorder="1" applyAlignment="1">
      <alignment horizontal="center" vertical="center"/>
    </xf>
    <xf numFmtId="164" fontId="1" fillId="2" borderId="25" xfId="0" applyFont="1" applyFill="1" applyBorder="1" applyAlignment="1" applyProtection="1">
      <alignment horizontal="center" vertical="center"/>
      <protection locked="0"/>
    </xf>
    <xf numFmtId="164" fontId="1" fillId="2" borderId="9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164" fontId="2" fillId="2" borderId="29" xfId="0" applyFont="1" applyFill="1" applyBorder="1" applyAlignment="1">
      <alignment horizontal="center" vertical="center"/>
    </xf>
    <xf numFmtId="166" fontId="2" fillId="2" borderId="30" xfId="0" applyNumberFormat="1" applyFont="1" applyFill="1" applyBorder="1" applyAlignment="1">
      <alignment horizontal="center" vertical="center"/>
    </xf>
    <xf numFmtId="164" fontId="2" fillId="2" borderId="3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11" fillId="2" borderId="2" xfId="0" applyFont="1" applyFill="1" applyBorder="1" applyAlignment="1">
      <alignment horizontal="center" vertical="center" wrapText="1"/>
    </xf>
    <xf numFmtId="164" fontId="5" fillId="0" borderId="12" xfId="0" applyFont="1" applyBorder="1" applyAlignment="1" applyProtection="1">
      <alignment horizontal="center" vertical="center"/>
      <protection locked="0"/>
    </xf>
    <xf numFmtId="166" fontId="1" fillId="2" borderId="12" xfId="0" applyNumberFormat="1" applyFont="1" applyFill="1" applyBorder="1" applyAlignment="1">
      <alignment horizontal="center" vertical="center"/>
    </xf>
    <xf numFmtId="164" fontId="12" fillId="2" borderId="13" xfId="0" applyFont="1" applyFill="1" applyBorder="1" applyAlignment="1">
      <alignment horizontal="center" vertical="center"/>
    </xf>
    <xf numFmtId="164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31" xfId="0" applyFont="1" applyFill="1" applyBorder="1" applyAlignment="1">
      <alignment horizontal="center" vertical="center"/>
    </xf>
    <xf numFmtId="164" fontId="11" fillId="2" borderId="32" xfId="0" applyFont="1" applyFill="1" applyBorder="1" applyAlignment="1">
      <alignment horizontal="center" vertical="center" wrapText="1"/>
    </xf>
    <xf numFmtId="164" fontId="1" fillId="2" borderId="33" xfId="0" applyFont="1" applyFill="1" applyBorder="1" applyAlignment="1">
      <alignment horizontal="center" vertical="center"/>
    </xf>
    <xf numFmtId="164" fontId="5" fillId="0" borderId="33" xfId="0" applyFont="1" applyBorder="1" applyAlignment="1" applyProtection="1">
      <alignment horizontal="center" vertical="center"/>
      <protection locked="0"/>
    </xf>
    <xf numFmtId="164" fontId="1" fillId="2" borderId="33" xfId="0" applyFont="1" applyFill="1" applyBorder="1" applyAlignment="1" applyProtection="1">
      <alignment horizontal="center" vertical="center"/>
      <protection locked="0"/>
    </xf>
    <xf numFmtId="166" fontId="1" fillId="2" borderId="33" xfId="0" applyNumberFormat="1" applyFont="1" applyFill="1" applyBorder="1" applyAlignment="1">
      <alignment horizontal="center" vertical="center"/>
    </xf>
    <xf numFmtId="164" fontId="12" fillId="2" borderId="34" xfId="0" applyFont="1" applyFill="1" applyBorder="1" applyAlignment="1">
      <alignment horizontal="center" vertical="center"/>
    </xf>
    <xf numFmtId="164" fontId="1" fillId="2" borderId="35" xfId="0" applyFont="1" applyFill="1" applyBorder="1" applyAlignment="1" applyProtection="1">
      <alignment horizontal="center" vertical="center"/>
      <protection locked="0"/>
    </xf>
    <xf numFmtId="164" fontId="11" fillId="2" borderId="32" xfId="0" applyFont="1" applyFill="1" applyBorder="1" applyAlignment="1">
      <alignment horizontal="center" vertical="center"/>
    </xf>
    <xf numFmtId="164" fontId="1" fillId="2" borderId="19" xfId="0" applyFont="1" applyFill="1" applyBorder="1" applyAlignment="1" applyProtection="1">
      <alignment horizontal="center" vertical="center"/>
      <protection locked="0"/>
    </xf>
    <xf numFmtId="167" fontId="13" fillId="0" borderId="19" xfId="0" applyNumberFormat="1" applyFon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4" fontId="2" fillId="4" borderId="0" xfId="0" applyFont="1" applyFill="1" applyAlignment="1">
      <alignment/>
    </xf>
    <xf numFmtId="164" fontId="1" fillId="2" borderId="30" xfId="0" applyFont="1" applyFill="1" applyBorder="1" applyAlignment="1" applyProtection="1">
      <alignment horizontal="center" vertical="center"/>
      <protection locked="0"/>
    </xf>
    <xf numFmtId="167" fontId="13" fillId="0" borderId="30" xfId="0" applyNumberFormat="1" applyFon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164" fontId="0" fillId="0" borderId="0" xfId="0" applyBorder="1" applyAlignment="1">
      <alignment/>
    </xf>
    <xf numFmtId="164" fontId="10" fillId="0" borderId="0" xfId="0" applyFont="1" applyBorder="1" applyAlignment="1">
      <alignment horizontal="center" vertical="center"/>
    </xf>
    <xf numFmtId="164" fontId="5" fillId="0" borderId="36" xfId="0" applyFont="1" applyBorder="1" applyAlignment="1">
      <alignment horizontal="center" vertical="center"/>
    </xf>
    <xf numFmtId="164" fontId="14" fillId="2" borderId="37" xfId="0" applyFont="1" applyFill="1" applyBorder="1" applyAlignment="1">
      <alignment horizontal="center" vertical="center"/>
    </xf>
    <xf numFmtId="164" fontId="1" fillId="2" borderId="38" xfId="0" applyFont="1" applyFill="1" applyBorder="1" applyAlignment="1">
      <alignment horizontal="center" vertical="center"/>
    </xf>
    <xf numFmtId="164" fontId="2" fillId="2" borderId="39" xfId="0" applyFont="1" applyFill="1" applyBorder="1" applyAlignment="1">
      <alignment horizontal="center" vertical="center"/>
    </xf>
    <xf numFmtId="164" fontId="2" fillId="2" borderId="37" xfId="0" applyFont="1" applyFill="1" applyBorder="1" applyAlignment="1">
      <alignment horizontal="center" vertical="center"/>
    </xf>
    <xf numFmtId="164" fontId="14" fillId="2" borderId="40" xfId="0" applyFont="1" applyFill="1" applyBorder="1" applyAlignment="1">
      <alignment horizontal="center" vertical="center"/>
    </xf>
    <xf numFmtId="164" fontId="14" fillId="2" borderId="41" xfId="0" applyFont="1" applyFill="1" applyBorder="1" applyAlignment="1">
      <alignment horizontal="center" vertical="center"/>
    </xf>
    <xf numFmtId="164" fontId="1" fillId="2" borderId="18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110" zoomScaleNormal="110" workbookViewId="0" topLeftCell="A1">
      <selection activeCell="AB26" sqref="AB26"/>
    </sheetView>
  </sheetViews>
  <sheetFormatPr defaultColWidth="2.28125" defaultRowHeight="12.75"/>
  <cols>
    <col min="1" max="246" width="1.8515625" style="0" customWidth="1"/>
    <col min="247" max="247" width="10.7109375" style="0" customWidth="1"/>
    <col min="248" max="248" width="2.7109375" style="0" customWidth="1"/>
    <col min="249" max="16384" width="1.8515625" style="0" customWidth="1"/>
  </cols>
  <sheetData>
    <row r="1" spans="1:256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 t="s">
        <v>2</v>
      </c>
      <c r="AG1" s="3"/>
      <c r="AH1" s="3"/>
      <c r="AI1" s="3"/>
      <c r="AJ1" s="3"/>
      <c r="AK1" s="4"/>
      <c r="AL1" s="5" t="s">
        <v>3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6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DL1" s="7"/>
      <c r="DM1" s="7"/>
      <c r="DN1" s="7"/>
      <c r="DO1" s="7"/>
      <c r="DP1" s="7"/>
      <c r="DQ1" s="7"/>
      <c r="DR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8.7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4"/>
      <c r="AL2" s="8" t="s">
        <v>4</v>
      </c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DL2" s="7"/>
      <c r="DM2" s="7"/>
      <c r="DN2" s="7"/>
      <c r="DO2" s="7"/>
      <c r="DP2" s="7"/>
      <c r="DQ2" s="7"/>
      <c r="DR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8.75" customHeight="1">
      <c r="A3" s="9">
        <v>4</v>
      </c>
      <c r="B3" s="9"/>
      <c r="C3" s="9"/>
      <c r="D3" s="9"/>
      <c r="E3" s="10">
        <v>1</v>
      </c>
      <c r="F3" s="10"/>
      <c r="G3" s="10"/>
      <c r="H3" s="10"/>
      <c r="I3" s="11" t="s">
        <v>5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6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1" t="s">
        <v>7</v>
      </c>
      <c r="AG3" s="11"/>
      <c r="AH3" s="11"/>
      <c r="AI3" s="11"/>
      <c r="AJ3" s="11"/>
      <c r="AK3" s="4"/>
      <c r="AL3" s="13" t="s">
        <v>8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6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DL3" s="7"/>
      <c r="DM3" s="7"/>
      <c r="DN3" s="7"/>
      <c r="DO3" s="7"/>
      <c r="DP3" s="7"/>
      <c r="DQ3" s="7"/>
      <c r="DR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8.75" customHeight="1">
      <c r="A4" s="9"/>
      <c r="B4" s="9"/>
      <c r="C4" s="9"/>
      <c r="D4" s="9"/>
      <c r="E4" s="14">
        <v>2</v>
      </c>
      <c r="F4" s="14"/>
      <c r="G4" s="14"/>
      <c r="H4" s="14"/>
      <c r="I4" s="15" t="s">
        <v>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 t="s">
        <v>10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1" t="s">
        <v>11</v>
      </c>
      <c r="AG4" s="11"/>
      <c r="AH4" s="11"/>
      <c r="AI4" s="11"/>
      <c r="AJ4" s="11"/>
      <c r="AK4" s="4"/>
      <c r="AL4" s="8" t="s">
        <v>12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DL4" s="7"/>
      <c r="DM4" s="7"/>
      <c r="DN4" s="7"/>
      <c r="DO4" s="7"/>
      <c r="DP4" s="7"/>
      <c r="DQ4" s="7"/>
      <c r="DR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8.75" customHeight="1">
      <c r="A5" s="9"/>
      <c r="B5" s="9"/>
      <c r="C5" s="9"/>
      <c r="D5" s="9"/>
      <c r="E5" s="14">
        <v>3</v>
      </c>
      <c r="F5" s="14"/>
      <c r="G5" s="14"/>
      <c r="H5" s="14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 t="s">
        <v>14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1" t="s">
        <v>15</v>
      </c>
      <c r="AG5" s="11"/>
      <c r="AH5" s="11"/>
      <c r="AI5" s="11"/>
      <c r="AJ5" s="11"/>
      <c r="AK5" s="4"/>
      <c r="AL5" s="17" t="s">
        <v>16</v>
      </c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9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DL5" s="7"/>
      <c r="DM5" s="7"/>
      <c r="DN5" s="7"/>
      <c r="DO5" s="7"/>
      <c r="DP5" s="7"/>
      <c r="DQ5" s="7"/>
      <c r="DR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 customHeight="1">
      <c r="A6" s="20"/>
      <c r="B6" s="20"/>
      <c r="C6" s="20"/>
      <c r="D6" s="20"/>
      <c r="AK6" s="4"/>
      <c r="AL6" s="21" t="s">
        <v>17</v>
      </c>
      <c r="AM6" s="21"/>
      <c r="AN6" s="21"/>
      <c r="AO6" s="21"/>
      <c r="AP6" s="21"/>
      <c r="AQ6" s="21"/>
      <c r="AR6" s="21"/>
      <c r="AS6" s="21"/>
      <c r="AT6" s="22" t="s">
        <v>18</v>
      </c>
      <c r="AU6" s="22"/>
      <c r="AV6" s="22"/>
      <c r="AW6" s="23">
        <v>150</v>
      </c>
      <c r="AX6" s="23"/>
      <c r="AY6" s="23"/>
      <c r="AZ6" s="23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DL6" s="7"/>
      <c r="DM6" s="7"/>
      <c r="DN6" s="7"/>
      <c r="DO6" s="7"/>
      <c r="DP6" s="7"/>
      <c r="DQ6" s="7"/>
      <c r="DR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8.75" customHeight="1">
      <c r="A7" s="24"/>
      <c r="B7" s="24"/>
      <c r="C7" s="24"/>
      <c r="D7" s="24"/>
      <c r="AK7" s="4"/>
      <c r="AL7" s="2" t="s">
        <v>19</v>
      </c>
      <c r="AM7" s="2"/>
      <c r="AN7" s="2"/>
      <c r="AO7" s="2"/>
      <c r="AP7" s="2"/>
      <c r="AQ7" s="2"/>
      <c r="AR7" s="25" t="s">
        <v>20</v>
      </c>
      <c r="AS7" s="25"/>
      <c r="AT7" s="25"/>
      <c r="AU7" s="25"/>
      <c r="AV7" s="25"/>
      <c r="AW7" s="26" t="s">
        <v>21</v>
      </c>
      <c r="AX7" s="26"/>
      <c r="AY7" s="26"/>
      <c r="AZ7" s="26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DL7" s="7"/>
      <c r="DM7" s="7"/>
      <c r="DN7" s="7"/>
      <c r="DO7" s="7"/>
      <c r="DP7" s="7"/>
      <c r="DQ7" s="7"/>
      <c r="DR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8.75" customHeight="1">
      <c r="A8" s="27"/>
      <c r="B8" s="27"/>
      <c r="C8" s="27"/>
      <c r="D8" s="27"/>
      <c r="AK8" s="4"/>
      <c r="AL8" s="21" t="s">
        <v>22</v>
      </c>
      <c r="AM8" s="21"/>
      <c r="AN8" s="21"/>
      <c r="AO8" s="21"/>
      <c r="AP8" s="21"/>
      <c r="AQ8" s="21"/>
      <c r="AR8" s="28">
        <v>3</v>
      </c>
      <c r="AS8" s="28"/>
      <c r="AT8" s="28"/>
      <c r="AU8" s="28"/>
      <c r="AV8" s="28"/>
      <c r="AW8" s="3">
        <v>1</v>
      </c>
      <c r="AX8" s="3"/>
      <c r="AY8" s="3"/>
      <c r="AZ8" s="3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DL8" s="7"/>
      <c r="DM8" s="7"/>
      <c r="DN8" s="7"/>
      <c r="DO8" s="7"/>
      <c r="DP8" s="7"/>
      <c r="DQ8" s="7"/>
      <c r="DR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8.75" customHeight="1">
      <c r="A9" s="27"/>
      <c r="B9" s="27"/>
      <c r="C9" s="27"/>
      <c r="D9" s="27"/>
      <c r="AK9" s="4"/>
      <c r="AL9" s="29"/>
      <c r="AM9" s="30"/>
      <c r="AN9" s="30"/>
      <c r="AO9" s="30"/>
      <c r="AP9" s="30"/>
      <c r="AQ9" s="31"/>
      <c r="AR9" s="32"/>
      <c r="AS9" s="33"/>
      <c r="AT9" s="33"/>
      <c r="AU9" s="33"/>
      <c r="AV9" s="33"/>
      <c r="AW9" s="33"/>
      <c r="AX9" s="33"/>
      <c r="AY9" s="33"/>
      <c r="AZ9" s="33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DL9" s="7"/>
      <c r="DM9" s="7"/>
      <c r="DN9" s="7"/>
      <c r="DO9" s="7"/>
      <c r="DP9" s="7"/>
      <c r="DQ9" s="7"/>
      <c r="DR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34" t="s">
        <v>23</v>
      </c>
      <c r="HN9" s="34"/>
      <c r="HO9" s="34"/>
      <c r="HP9" s="34"/>
      <c r="HQ9" s="35" t="s">
        <v>24</v>
      </c>
      <c r="HR9" s="35"/>
      <c r="HS9" s="35"/>
      <c r="HT9" s="35"/>
      <c r="HU9" s="35" t="s">
        <v>25</v>
      </c>
      <c r="HV9" s="35"/>
      <c r="HW9" s="35"/>
      <c r="HX9" s="35"/>
      <c r="HY9" s="35" t="s">
        <v>26</v>
      </c>
      <c r="HZ9" s="35"/>
      <c r="IA9" s="35"/>
      <c r="IB9" s="35"/>
      <c r="IC9" s="35"/>
      <c r="ID9" s="35" t="s">
        <v>27</v>
      </c>
      <c r="IE9" s="35"/>
      <c r="IF9" s="35"/>
      <c r="IG9" s="35"/>
      <c r="IH9" s="36" t="s">
        <v>28</v>
      </c>
      <c r="II9" s="36"/>
      <c r="IJ9" s="36"/>
      <c r="IK9" s="36"/>
      <c r="IL9" s="36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8.75" customHeight="1">
      <c r="A10" s="37" t="s">
        <v>29</v>
      </c>
      <c r="B10" s="37"/>
      <c r="C10" s="38" t="s">
        <v>30</v>
      </c>
      <c r="D10" s="39" t="s">
        <v>31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 t="s">
        <v>32</v>
      </c>
      <c r="P10" s="40"/>
      <c r="Q10" s="28" t="s">
        <v>24</v>
      </c>
      <c r="R10" s="28"/>
      <c r="S10" s="28"/>
      <c r="T10" s="41" t="s">
        <v>33</v>
      </c>
      <c r="U10" s="41"/>
      <c r="V10" s="41"/>
      <c r="W10" s="41"/>
      <c r="X10" s="1" t="s">
        <v>34</v>
      </c>
      <c r="Y10" s="1"/>
      <c r="AA10" s="1" t="s">
        <v>25</v>
      </c>
      <c r="AB10" s="1"/>
      <c r="AC10" s="1"/>
      <c r="AE10" s="42" t="s">
        <v>31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0" t="s">
        <v>32</v>
      </c>
      <c r="AQ10" s="40"/>
      <c r="AR10" s="28" t="s">
        <v>24</v>
      </c>
      <c r="AS10" s="28"/>
      <c r="AT10" s="28"/>
      <c r="AU10" s="41" t="s">
        <v>33</v>
      </c>
      <c r="AV10" s="41"/>
      <c r="AW10" s="41"/>
      <c r="AX10" s="41"/>
      <c r="AY10" s="1" t="s">
        <v>34</v>
      </c>
      <c r="AZ10" s="1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DL10" s="7"/>
      <c r="DM10" s="7"/>
      <c r="DN10" s="7"/>
      <c r="DO10" s="7"/>
      <c r="DP10" s="7"/>
      <c r="DQ10" s="7"/>
      <c r="DR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43" t="str">
        <f>+I3</f>
        <v>HELARD Yannick</v>
      </c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4">
        <f>X13+X14</f>
        <v>0</v>
      </c>
      <c r="HN10" s="44"/>
      <c r="HO10" s="44"/>
      <c r="HP10" s="44"/>
      <c r="HQ10" s="44">
        <f>Q13+Q14</f>
        <v>190</v>
      </c>
      <c r="HR10" s="44"/>
      <c r="HS10" s="44"/>
      <c r="HT10" s="44"/>
      <c r="HU10" s="44">
        <f>AA13+AA14</f>
        <v>48</v>
      </c>
      <c r="HV10" s="44"/>
      <c r="HW10" s="44"/>
      <c r="HX10" s="44"/>
      <c r="HY10" s="45">
        <f>HQ10/HU10</f>
        <v>3.9583333333333335</v>
      </c>
      <c r="HZ10" s="45"/>
      <c r="IA10" s="45"/>
      <c r="IB10" s="45"/>
      <c r="IC10" s="45"/>
      <c r="ID10" s="46">
        <f>MAXA(HM14:HR14)</f>
        <v>32</v>
      </c>
      <c r="IE10" s="46"/>
      <c r="IF10" s="46"/>
      <c r="IG10" s="46"/>
      <c r="IH10" s="47">
        <f>IF(HM10=0,0,MAXA(HZ14:IE14))</f>
        <v>0</v>
      </c>
      <c r="II10" s="47"/>
      <c r="IJ10" s="47"/>
      <c r="IK10" s="47"/>
      <c r="IL10" s="47"/>
      <c r="IM10" s="7">
        <f>HM10+(HY10/1000)</f>
        <v>0.003958333333333334</v>
      </c>
      <c r="IN10" s="48">
        <f>IF(IM14,RANK(IM10,$IM$10:$IM$13))</f>
        <v>3</v>
      </c>
      <c r="IO10" s="7"/>
      <c r="IP10" s="7"/>
      <c r="IQ10" s="7"/>
      <c r="IR10" s="7"/>
      <c r="IS10" s="7"/>
      <c r="IT10" s="7"/>
      <c r="IU10" s="7"/>
      <c r="IV10" s="7"/>
    </row>
    <row r="11" spans="1:256" ht="18.75" customHeight="1">
      <c r="A11" s="37"/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0"/>
      <c r="Q11" s="28"/>
      <c r="R11" s="28"/>
      <c r="S11" s="28"/>
      <c r="T11" s="41"/>
      <c r="U11" s="41"/>
      <c r="V11" s="41"/>
      <c r="W11" s="41"/>
      <c r="X11" s="1"/>
      <c r="Y11" s="1"/>
      <c r="Z11" s="49"/>
      <c r="AA11" s="1"/>
      <c r="AB11" s="1"/>
      <c r="AC11" s="1"/>
      <c r="AD11" s="49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0"/>
      <c r="AQ11" s="40"/>
      <c r="AR11" s="28"/>
      <c r="AS11" s="28"/>
      <c r="AT11" s="28"/>
      <c r="AU11" s="41"/>
      <c r="AV11" s="41"/>
      <c r="AW11" s="41"/>
      <c r="AX11" s="41"/>
      <c r="AY11" s="1"/>
      <c r="AZ11" s="1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DL11" s="7"/>
      <c r="DM11" s="7"/>
      <c r="DN11" s="7"/>
      <c r="DO11" s="7"/>
      <c r="DP11" s="7"/>
      <c r="DQ11" s="7"/>
      <c r="DR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50" t="str">
        <f>I4</f>
        <v>CHIN A FOENG Kenneth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1">
        <f>X12+IF(AG13=HA11,AY13)+IF(AG14=HA11,AY14)</f>
        <v>4</v>
      </c>
      <c r="HN11" s="51"/>
      <c r="HO11" s="51"/>
      <c r="HP11" s="51"/>
      <c r="HQ11" s="52">
        <f>Q12+IF(AG13=HA11,AR13)+IF(AG14=HA11,AR14)</f>
        <v>300</v>
      </c>
      <c r="HR11" s="52"/>
      <c r="HS11" s="52"/>
      <c r="HT11" s="52"/>
      <c r="HU11" s="52">
        <f>AA12+IF(AG13=HA11,AA13)+IF(AG14=HA11,AA14)</f>
        <v>40</v>
      </c>
      <c r="HV11" s="52"/>
      <c r="HW11" s="52"/>
      <c r="HX11" s="52"/>
      <c r="HY11" s="53">
        <f>HQ11/HU11</f>
        <v>7.5</v>
      </c>
      <c r="HZ11" s="53"/>
      <c r="IA11" s="53"/>
      <c r="IB11" s="53"/>
      <c r="IC11" s="53"/>
      <c r="ID11" s="54">
        <f>MAXA(HM15:HR15)</f>
        <v>59</v>
      </c>
      <c r="IE11" s="54"/>
      <c r="IF11" s="54"/>
      <c r="IG11" s="54"/>
      <c r="IH11" s="55">
        <f>IF(HM11=0,0,MAXA(HZ15:IE15))</f>
        <v>8.333333333333334</v>
      </c>
      <c r="II11" s="55"/>
      <c r="IJ11" s="55"/>
      <c r="IK11" s="55"/>
      <c r="IL11" s="55"/>
      <c r="IM11" s="7">
        <f>HM11+(HY11/1000)</f>
        <v>4.0075</v>
      </c>
      <c r="IN11" s="48">
        <f>IF(IM14,RANK(IM11,$IM$10:$IM$13))</f>
        <v>1</v>
      </c>
      <c r="IO11" s="7"/>
      <c r="IP11" s="7"/>
      <c r="IQ11" s="7"/>
      <c r="IR11" s="7"/>
      <c r="IS11" s="7"/>
      <c r="IT11" s="7"/>
      <c r="IU11" s="7"/>
      <c r="IV11" s="7"/>
    </row>
    <row r="12" spans="1:256" ht="18.75" customHeight="1">
      <c r="A12" s="56">
        <v>1</v>
      </c>
      <c r="B12" s="56"/>
      <c r="C12" s="57">
        <v>1</v>
      </c>
      <c r="D12" s="58">
        <v>2</v>
      </c>
      <c r="E12" s="58"/>
      <c r="F12" s="59" t="str">
        <f>I4</f>
        <v>CHIN A FOENG Kenneth</v>
      </c>
      <c r="G12" s="59"/>
      <c r="H12" s="59"/>
      <c r="I12" s="59"/>
      <c r="J12" s="59"/>
      <c r="K12" s="59"/>
      <c r="L12" s="59"/>
      <c r="M12" s="59"/>
      <c r="N12" s="59"/>
      <c r="O12" s="60">
        <v>55</v>
      </c>
      <c r="P12" s="60"/>
      <c r="Q12" s="61">
        <v>150</v>
      </c>
      <c r="R12" s="61"/>
      <c r="S12" s="61"/>
      <c r="T12" s="62">
        <f>Q12/AA12</f>
        <v>6.818181818181818</v>
      </c>
      <c r="U12" s="62"/>
      <c r="V12" s="62"/>
      <c r="W12" s="62"/>
      <c r="X12" s="63">
        <f>IF(Q12&gt;AR12,2,IF(Q12&lt;AR12,"0",IF(Q12=AR12,1)))</f>
        <v>2</v>
      </c>
      <c r="Y12" s="63"/>
      <c r="Z12" s="49"/>
      <c r="AA12" s="64">
        <v>22</v>
      </c>
      <c r="AB12" s="64"/>
      <c r="AC12" s="64"/>
      <c r="AD12" s="49"/>
      <c r="AE12" s="58">
        <v>3</v>
      </c>
      <c r="AF12" s="58"/>
      <c r="AG12" s="59" t="str">
        <f>I5</f>
        <v>POUILHE François</v>
      </c>
      <c r="AH12" s="59"/>
      <c r="AI12" s="59"/>
      <c r="AJ12" s="59"/>
      <c r="AK12" s="59"/>
      <c r="AL12" s="59"/>
      <c r="AM12" s="59"/>
      <c r="AN12" s="59"/>
      <c r="AO12" s="59"/>
      <c r="AP12" s="60">
        <v>12</v>
      </c>
      <c r="AQ12" s="60"/>
      <c r="AR12" s="61">
        <v>46</v>
      </c>
      <c r="AS12" s="61"/>
      <c r="AT12" s="61"/>
      <c r="AU12" s="62">
        <f>AR12/AA12</f>
        <v>2.090909090909091</v>
      </c>
      <c r="AV12" s="62"/>
      <c r="AW12" s="62"/>
      <c r="AX12" s="62"/>
      <c r="AY12" s="63" t="str">
        <f>IF(AR12&gt;Q12,2,IF(AR12&lt;Q12,"0",IF(AR12=Q12,1)))</f>
        <v>0</v>
      </c>
      <c r="AZ12" s="63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DL12" s="7"/>
      <c r="DM12" s="7"/>
      <c r="DN12" s="7"/>
      <c r="DO12" s="7"/>
      <c r="DP12" s="7"/>
      <c r="DQ12" s="7"/>
      <c r="DR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65" t="str">
        <f>I5</f>
        <v>POUILHE François</v>
      </c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6">
        <f>AY12+IF(AG13=HA12,AY13)+IF(AG14=HA12,AY14)</f>
        <v>2</v>
      </c>
      <c r="HN12" s="66"/>
      <c r="HO12" s="66"/>
      <c r="HP12" s="66"/>
      <c r="HQ12" s="67">
        <f>AR12+IF(AG13=HA12,AR13)+IF(AG14=HA12,AR14)</f>
        <v>196</v>
      </c>
      <c r="HR12" s="67"/>
      <c r="HS12" s="67"/>
      <c r="HT12" s="67"/>
      <c r="HU12" s="67">
        <f>AA12+IF(AG13=HA12,AA13)+IF(AG14=HA12,AA14)</f>
        <v>52</v>
      </c>
      <c r="HV12" s="67"/>
      <c r="HW12" s="67"/>
      <c r="HX12" s="67"/>
      <c r="HY12" s="68">
        <f>HQ12/HU12</f>
        <v>3.769230769230769</v>
      </c>
      <c r="HZ12" s="68"/>
      <c r="IA12" s="68"/>
      <c r="IB12" s="68"/>
      <c r="IC12" s="68"/>
      <c r="ID12" s="69">
        <f>MAXA(HM16:HR16)</f>
        <v>33</v>
      </c>
      <c r="IE12" s="69"/>
      <c r="IF12" s="69"/>
      <c r="IG12" s="69"/>
      <c r="IH12" s="70">
        <f>IF(HM12=0,0,MAXA(HZ16:IE16))</f>
        <v>5</v>
      </c>
      <c r="II12" s="70"/>
      <c r="IJ12" s="70"/>
      <c r="IK12" s="70"/>
      <c r="IL12" s="70"/>
      <c r="IM12" s="7">
        <f>HM12+(HY12/1000)</f>
        <v>2.003769230769231</v>
      </c>
      <c r="IN12" s="48">
        <f>IF(IM14,RANK(IM12,$IM$10:$IM$13))</f>
        <v>2</v>
      </c>
      <c r="IO12" s="7"/>
      <c r="IP12" s="7"/>
      <c r="IQ12" s="7"/>
      <c r="IR12" s="7"/>
      <c r="IS12" s="7"/>
      <c r="IT12" s="7"/>
      <c r="IU12" s="7"/>
      <c r="IV12" s="7"/>
    </row>
    <row r="13" spans="1:256" ht="18.75" customHeight="1">
      <c r="A13" s="71">
        <v>2</v>
      </c>
      <c r="B13" s="71"/>
      <c r="C13" s="72">
        <v>2</v>
      </c>
      <c r="D13" s="73">
        <v>1</v>
      </c>
      <c r="E13" s="73"/>
      <c r="F13" s="28" t="str">
        <f>I3</f>
        <v>HELARD Yannick</v>
      </c>
      <c r="G13" s="28"/>
      <c r="H13" s="28"/>
      <c r="I13" s="28"/>
      <c r="J13" s="28"/>
      <c r="K13" s="28"/>
      <c r="L13" s="28"/>
      <c r="M13" s="28"/>
      <c r="N13" s="28"/>
      <c r="O13" s="74">
        <v>18</v>
      </c>
      <c r="P13" s="74"/>
      <c r="Q13" s="22">
        <v>124</v>
      </c>
      <c r="R13" s="22"/>
      <c r="S13" s="22"/>
      <c r="T13" s="75">
        <f>Q13/AA13</f>
        <v>4.133333333333334</v>
      </c>
      <c r="U13" s="75"/>
      <c r="V13" s="75"/>
      <c r="W13" s="75"/>
      <c r="X13" s="76" t="str">
        <f>IF(Q13&gt;AR13,2,IF(Q13&lt;AR13,"0",IF(Q13=AR13,1)))</f>
        <v>0</v>
      </c>
      <c r="Y13" s="76"/>
      <c r="Z13" s="49"/>
      <c r="AA13" s="77">
        <v>30</v>
      </c>
      <c r="AB13" s="77"/>
      <c r="AC13" s="77"/>
      <c r="AD13" s="49"/>
      <c r="AE13" s="73">
        <f>IF(Q12&lt;AR12,E4,E5)</f>
        <v>3</v>
      </c>
      <c r="AF13" s="73"/>
      <c r="AG13" s="78" t="str">
        <f>IF(AE13=E4,I4,I5)</f>
        <v>POUILHE François</v>
      </c>
      <c r="AH13" s="78"/>
      <c r="AI13" s="78"/>
      <c r="AJ13" s="78"/>
      <c r="AK13" s="78"/>
      <c r="AL13" s="78"/>
      <c r="AM13" s="78"/>
      <c r="AN13" s="78"/>
      <c r="AO13" s="78"/>
      <c r="AP13" s="74">
        <v>33</v>
      </c>
      <c r="AQ13" s="74"/>
      <c r="AR13" s="22">
        <v>150</v>
      </c>
      <c r="AS13" s="22"/>
      <c r="AT13" s="22"/>
      <c r="AU13" s="75">
        <f>AR13/AA13</f>
        <v>5</v>
      </c>
      <c r="AV13" s="75"/>
      <c r="AW13" s="75"/>
      <c r="AX13" s="75"/>
      <c r="AY13" s="76">
        <f>IF(AR13&gt;Q13,2,IF(AR13&lt;Q13,"0",IF(AR13=Q13,1)))</f>
        <v>2</v>
      </c>
      <c r="AZ13" s="76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DL13" s="7"/>
      <c r="DM13" s="7"/>
      <c r="DN13" s="7"/>
      <c r="DO13" s="7"/>
      <c r="DP13" s="7"/>
      <c r="DQ13" s="7"/>
      <c r="DR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IO13" s="7"/>
      <c r="IP13" s="7"/>
      <c r="IQ13" s="7"/>
      <c r="IR13" s="7"/>
      <c r="IS13" s="7"/>
      <c r="IT13" s="7"/>
      <c r="IU13" s="7"/>
      <c r="IV13" s="7"/>
    </row>
    <row r="14" spans="1:256" ht="18.75" customHeight="1">
      <c r="A14" s="71">
        <v>3</v>
      </c>
      <c r="B14" s="71"/>
      <c r="C14" s="72">
        <v>3</v>
      </c>
      <c r="D14" s="79">
        <v>1</v>
      </c>
      <c r="E14" s="79"/>
      <c r="F14" s="80" t="str">
        <f>I3</f>
        <v>HELARD Yannick</v>
      </c>
      <c r="G14" s="80"/>
      <c r="H14" s="80"/>
      <c r="I14" s="80"/>
      <c r="J14" s="80"/>
      <c r="K14" s="80"/>
      <c r="L14" s="80"/>
      <c r="M14" s="80"/>
      <c r="N14" s="80"/>
      <c r="O14" s="81">
        <v>32</v>
      </c>
      <c r="P14" s="81"/>
      <c r="Q14" s="82">
        <v>66</v>
      </c>
      <c r="R14" s="82"/>
      <c r="S14" s="82"/>
      <c r="T14" s="83">
        <f>Q14/AA14</f>
        <v>3.6666666666666665</v>
      </c>
      <c r="U14" s="83"/>
      <c r="V14" s="83"/>
      <c r="W14" s="83"/>
      <c r="X14" s="84" t="str">
        <f>IF(Q14&gt;AR14,2,IF(Q14&lt;AR14,"0",IF(Q14=AR14,1)))</f>
        <v>0</v>
      </c>
      <c r="Y14" s="84"/>
      <c r="Z14" s="49"/>
      <c r="AA14" s="85">
        <v>18</v>
      </c>
      <c r="AB14" s="85"/>
      <c r="AC14" s="85"/>
      <c r="AD14" s="49"/>
      <c r="AE14" s="86">
        <f>IF(Q12&lt;AR12,E5,E4)</f>
        <v>2</v>
      </c>
      <c r="AF14" s="86"/>
      <c r="AG14" s="80" t="str">
        <f>IF(AE14=E5,I5,I4)</f>
        <v>CHIN A FOENG Kenneth</v>
      </c>
      <c r="AH14" s="80"/>
      <c r="AI14" s="80"/>
      <c r="AJ14" s="80"/>
      <c r="AK14" s="80"/>
      <c r="AL14" s="80"/>
      <c r="AM14" s="80"/>
      <c r="AN14" s="80"/>
      <c r="AO14" s="80"/>
      <c r="AP14" s="81">
        <v>59</v>
      </c>
      <c r="AQ14" s="81"/>
      <c r="AR14" s="82">
        <v>150</v>
      </c>
      <c r="AS14" s="82"/>
      <c r="AT14" s="82"/>
      <c r="AU14" s="83">
        <f>AR14/AA14</f>
        <v>8.333333333333334</v>
      </c>
      <c r="AV14" s="83"/>
      <c r="AW14" s="83"/>
      <c r="AX14" s="83"/>
      <c r="AY14" s="84">
        <f>IF(AR14&gt;Q14,2,IF(AR14&lt;Q14,"0",IF(AR14=Q14,1)))</f>
        <v>2</v>
      </c>
      <c r="AZ14" s="84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DL14" s="7"/>
      <c r="DM14" s="7"/>
      <c r="DN14" s="7"/>
      <c r="DO14" s="7"/>
      <c r="DP14" s="7"/>
      <c r="DQ14" s="7"/>
      <c r="DR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87" t="str">
        <f>I3</f>
        <v>HELARD Yannick</v>
      </c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8">
        <f>O13</f>
        <v>18</v>
      </c>
      <c r="HN14" s="88"/>
      <c r="HO14" s="88"/>
      <c r="HP14" s="88">
        <f>O14</f>
        <v>32</v>
      </c>
      <c r="HQ14" s="88"/>
      <c r="HR14" s="88"/>
      <c r="HZ14" s="89">
        <f>T13</f>
        <v>4.133333333333334</v>
      </c>
      <c r="IA14" s="89"/>
      <c r="IB14" s="89"/>
      <c r="IC14" s="89">
        <f>T14</f>
        <v>3.6666666666666665</v>
      </c>
      <c r="ID14" s="89"/>
      <c r="IE14" s="89"/>
      <c r="IL14" s="7"/>
      <c r="IM14" s="90">
        <f>MINA(IM10:IM13)</f>
        <v>0.003958333333333334</v>
      </c>
      <c r="IN14" s="7"/>
      <c r="IO14" s="7"/>
      <c r="IP14" s="7"/>
      <c r="IQ14" s="7"/>
      <c r="IR14" s="7"/>
      <c r="IS14" s="7"/>
      <c r="IT14" s="7"/>
      <c r="IU14" s="7"/>
      <c r="IV14" s="7"/>
    </row>
    <row r="15" spans="53:256" ht="18.75" customHeight="1"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DL15" s="7"/>
      <c r="DM15" s="7"/>
      <c r="DN15" s="7"/>
      <c r="DO15" s="7"/>
      <c r="DP15" s="7"/>
      <c r="DQ15" s="7"/>
      <c r="DR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91" t="str">
        <f>I4</f>
        <v>CHIN A FOENG Kenneth</v>
      </c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2">
        <f>O12</f>
        <v>55</v>
      </c>
      <c r="HN15" s="92"/>
      <c r="HO15" s="92"/>
      <c r="HP15" s="92">
        <f>IF(AG13=HA11,AP13,IF(AG14=HA11,AP14))</f>
        <v>59</v>
      </c>
      <c r="HQ15" s="92"/>
      <c r="HR15" s="92"/>
      <c r="HZ15" s="93">
        <f>T12</f>
        <v>6.818181818181818</v>
      </c>
      <c r="IA15" s="93"/>
      <c r="IB15" s="93"/>
      <c r="IC15" s="93">
        <f>IF(AG13=HA11,AU13,IF(AG14=HA11,AU14,0))</f>
        <v>8.333333333333334</v>
      </c>
      <c r="ID15" s="93"/>
      <c r="IE15" s="93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53:256" ht="18.75" customHeight="1"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DL16" s="7"/>
      <c r="DM16" s="7"/>
      <c r="DN16" s="7"/>
      <c r="DO16" s="7"/>
      <c r="DP16" s="7"/>
      <c r="DQ16" s="7"/>
      <c r="DR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91" t="str">
        <f>I5</f>
        <v>POUILHE François</v>
      </c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2">
        <f>AP12</f>
        <v>12</v>
      </c>
      <c r="HN16" s="92"/>
      <c r="HO16" s="92"/>
      <c r="HP16" s="92">
        <f>IF(AG13=HA12,AP13,IF(AG14=HA12,AP14))</f>
        <v>33</v>
      </c>
      <c r="HQ16" s="92"/>
      <c r="HR16" s="92"/>
      <c r="HZ16" s="93">
        <f>AU12</f>
        <v>2.090909090909091</v>
      </c>
      <c r="IA16" s="93"/>
      <c r="IB16" s="93"/>
      <c r="IC16" s="93">
        <f>IF(AG13=HA12,AU13,IF(AG14=HA12,AU14,0))</f>
        <v>5</v>
      </c>
      <c r="ID16" s="93"/>
      <c r="IE16" s="93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8.75" customHeight="1">
      <c r="A17" s="94"/>
      <c r="B17" s="94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DL17" s="7"/>
      <c r="DM17" s="7"/>
      <c r="DN17" s="7"/>
      <c r="DO17" s="7"/>
      <c r="DP17" s="7"/>
      <c r="DQ17" s="7"/>
      <c r="DR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8.75" customHeight="1">
      <c r="A18" s="95"/>
      <c r="B18" s="95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DL18" s="7"/>
      <c r="DM18" s="7"/>
      <c r="DN18" s="7"/>
      <c r="DO18" s="7"/>
      <c r="DP18" s="7"/>
      <c r="DQ18" s="7"/>
      <c r="DR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4:256" ht="18.75" customHeight="1">
      <c r="D19" s="96" t="s">
        <v>35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 t="s">
        <v>36</v>
      </c>
      <c r="W19" s="96"/>
      <c r="X19" s="96"/>
      <c r="Y19" s="96"/>
      <c r="Z19" s="34" t="s">
        <v>23</v>
      </c>
      <c r="AA19" s="34"/>
      <c r="AB19" s="34"/>
      <c r="AC19" s="34"/>
      <c r="AD19" s="35" t="s">
        <v>24</v>
      </c>
      <c r="AE19" s="35"/>
      <c r="AF19" s="35"/>
      <c r="AG19" s="35"/>
      <c r="AH19" s="35" t="s">
        <v>25</v>
      </c>
      <c r="AI19" s="35"/>
      <c r="AJ19" s="35"/>
      <c r="AK19" s="35"/>
      <c r="AL19" s="35" t="s">
        <v>26</v>
      </c>
      <c r="AM19" s="35"/>
      <c r="AN19" s="35"/>
      <c r="AO19" s="35"/>
      <c r="AP19" s="35"/>
      <c r="AQ19" s="35" t="s">
        <v>27</v>
      </c>
      <c r="AR19" s="35"/>
      <c r="AS19" s="35"/>
      <c r="AT19" s="35"/>
      <c r="AU19" s="36" t="s">
        <v>28</v>
      </c>
      <c r="AV19" s="36"/>
      <c r="AW19" s="36"/>
      <c r="AX19" s="36"/>
      <c r="AY19" s="36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DL19" s="7"/>
      <c r="DM19" s="7"/>
      <c r="DN19" s="7"/>
      <c r="DO19" s="7"/>
      <c r="DP19" s="7"/>
      <c r="DQ19" s="7"/>
      <c r="DR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8.75" customHeight="1">
      <c r="A20" s="97">
        <v>1</v>
      </c>
      <c r="B20" s="97"/>
      <c r="C20" s="97"/>
      <c r="D20" s="98" t="str">
        <f>IF(A20=IN10,HA10,IF(A20=IN11,HA11,IF(A20=IN12,HA12,IF(A20=IN13,HA13))))</f>
        <v>CHIN A FOENG Kenneth</v>
      </c>
      <c r="E20" s="98"/>
      <c r="F20" s="98"/>
      <c r="G20" s="98"/>
      <c r="H20" s="98"/>
      <c r="I20" s="98"/>
      <c r="J20" s="98"/>
      <c r="K20" s="98"/>
      <c r="L20" s="98"/>
      <c r="M20" s="98"/>
      <c r="N20" s="99" t="str">
        <f>IF(D20=I3,U3,IF(D20=I4,U4,IF(D20=I5,U5,IF(D20=I6,U6))))</f>
        <v>146998F</v>
      </c>
      <c r="O20" s="99"/>
      <c r="P20" s="99"/>
      <c r="Q20" s="99"/>
      <c r="R20" s="99"/>
      <c r="S20" s="99"/>
      <c r="T20" s="99"/>
      <c r="U20" s="99"/>
      <c r="V20" s="100" t="str">
        <f>IF(D20=I3,AF3,IF(D20=I4,AF4,IF(D20=I5,AF5,IF(D20=I6,AF6))))</f>
        <v>ABOC</v>
      </c>
      <c r="W20" s="100"/>
      <c r="X20" s="100"/>
      <c r="Y20" s="100"/>
      <c r="Z20" s="44">
        <f>IF(D20=HA10,HM10,IF(D20=HA11,HM11,IF(D20=HA12,HM12,IF(D20=HA13,HM13))))</f>
        <v>4</v>
      </c>
      <c r="AA20" s="44"/>
      <c r="AB20" s="44"/>
      <c r="AC20" s="44"/>
      <c r="AD20" s="44">
        <f>IF(D20=HA10,HQ10,IF(D20=HA11,HQ11,IF(D20=HA12,HQ12,IF(D20=HA13,HQ13))))</f>
        <v>300</v>
      </c>
      <c r="AE20" s="44"/>
      <c r="AF20" s="44"/>
      <c r="AG20" s="44"/>
      <c r="AH20" s="44">
        <f>IF(D20=HA10,HU10,IF(D20=HA11,HU11,IF(D20=HA12,HU12,IF(D20=HA13,HU13))))</f>
        <v>40</v>
      </c>
      <c r="AI20" s="44"/>
      <c r="AJ20" s="44"/>
      <c r="AK20" s="44"/>
      <c r="AL20" s="45">
        <f>AD20/AH20</f>
        <v>7.5</v>
      </c>
      <c r="AM20" s="45"/>
      <c r="AN20" s="45"/>
      <c r="AO20" s="45"/>
      <c r="AP20" s="45"/>
      <c r="AQ20" s="44">
        <f>IF(D20=HA10,ID10,IF(D20=HA11,ID11,IF(D20=HA12,ID12,IF(D20=HA13,ID13))))</f>
        <v>59</v>
      </c>
      <c r="AR20" s="44"/>
      <c r="AS20" s="44"/>
      <c r="AT20" s="44"/>
      <c r="AU20" s="47">
        <f>IF(D20=HA10,IH10,IF(D20=HA11,IH11,IF(D20=HA12,IH12,IF(D20=HA13,IH13))))</f>
        <v>8.333333333333334</v>
      </c>
      <c r="AV20" s="47"/>
      <c r="AW20" s="47"/>
      <c r="AX20" s="47"/>
      <c r="AY20" s="47"/>
      <c r="BA20" s="7"/>
      <c r="BB20" s="7"/>
      <c r="BC20" s="7"/>
      <c r="BD20" s="7"/>
      <c r="BE20" s="7"/>
      <c r="BF20" s="7"/>
      <c r="BG20" s="7"/>
      <c r="BH20" s="7"/>
      <c r="BI20" s="7"/>
      <c r="BJ20" s="7"/>
      <c r="DN20" s="7"/>
      <c r="DO20" s="7"/>
      <c r="DP20" s="7"/>
      <c r="DQ20" s="7"/>
      <c r="DR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8.75" customHeight="1">
      <c r="A21" s="101">
        <v>2</v>
      </c>
      <c r="B21" s="101"/>
      <c r="C21" s="101"/>
      <c r="D21" s="98" t="str">
        <f>IF(A21=IN10,HA10,IF(A21=IN11,HA11,IF(A21=IN12,HA12,IF(A21=IN13,HA13))))</f>
        <v>POUILHE François</v>
      </c>
      <c r="E21" s="98"/>
      <c r="F21" s="98"/>
      <c r="G21" s="98"/>
      <c r="H21" s="98"/>
      <c r="I21" s="98"/>
      <c r="J21" s="98"/>
      <c r="K21" s="98"/>
      <c r="L21" s="98"/>
      <c r="M21" s="98"/>
      <c r="N21" s="99" t="str">
        <f>IF(D21=I3,U3,IF(D21=I4,U4,IF(D21=I5,U5,IF(D21=I6,U6))))</f>
        <v>022974Q</v>
      </c>
      <c r="O21" s="99"/>
      <c r="P21" s="99"/>
      <c r="Q21" s="99"/>
      <c r="R21" s="99"/>
      <c r="S21" s="99"/>
      <c r="T21" s="99"/>
      <c r="U21" s="99"/>
      <c r="V21" s="100" t="str">
        <f>IF(D21=I3,AF3,IF(D21=I4,AF4,IF(D21=I5,AF5,IF(D21=I6,AF6))))</f>
        <v>CAB</v>
      </c>
      <c r="W21" s="100"/>
      <c r="X21" s="100"/>
      <c r="Y21" s="100"/>
      <c r="Z21" s="44">
        <f>IF(D21=HA10,HM10,IF(D21=HA11,HM11,IF(D21=HA12,HM12,IF(D21=HA13,HM13))))</f>
        <v>2</v>
      </c>
      <c r="AA21" s="44"/>
      <c r="AB21" s="44"/>
      <c r="AC21" s="44"/>
      <c r="AD21" s="44">
        <f>IF(D21=HA10,HQ10,IF(D21=HA11,HQ11,IF(D21=HA12,HQ12,IF(D21=HA13,HQ13))))</f>
        <v>196</v>
      </c>
      <c r="AE21" s="44"/>
      <c r="AF21" s="44"/>
      <c r="AG21" s="44"/>
      <c r="AH21" s="44">
        <f>IF(D21=HA10,HU10,IF(D21=HA11,HU11,IF(D21=HA12,HU12,IF(D21=HA13,HU13))))</f>
        <v>52</v>
      </c>
      <c r="AI21" s="44"/>
      <c r="AJ21" s="44"/>
      <c r="AK21" s="44"/>
      <c r="AL21" s="45">
        <f>AD21/AH21</f>
        <v>3.769230769230769</v>
      </c>
      <c r="AM21" s="45"/>
      <c r="AN21" s="45"/>
      <c r="AO21" s="45"/>
      <c r="AP21" s="45"/>
      <c r="AQ21" s="44">
        <f>IF(D21=HA10,ID10,IF(D21=HA11,ID11,IF(D21=HA12,ID12,IF(D21=HA13,ID13))))</f>
        <v>33</v>
      </c>
      <c r="AR21" s="44"/>
      <c r="AS21" s="44"/>
      <c r="AT21" s="44"/>
      <c r="AU21" s="47">
        <f>IF(D21=HA10,IH10,IF(D21=HA11,IH11,IF(D21=HA12,IH12,IF(D21=HA13,IH13))))</f>
        <v>5</v>
      </c>
      <c r="AV21" s="47"/>
      <c r="AW21" s="47"/>
      <c r="AX21" s="47"/>
      <c r="AY21" s="47"/>
      <c r="BA21" s="7"/>
      <c r="BB21" s="7"/>
      <c r="BC21" s="7"/>
      <c r="BD21" s="7"/>
      <c r="BE21" s="7"/>
      <c r="BF21" s="7"/>
      <c r="BG21" s="7"/>
      <c r="BH21" s="7"/>
      <c r="BI21" s="7"/>
      <c r="BJ21" s="7"/>
      <c r="DN21" s="7"/>
      <c r="DO21" s="7"/>
      <c r="DP21" s="7"/>
      <c r="DQ21" s="7"/>
      <c r="DR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8.75" customHeight="1">
      <c r="A22" s="102">
        <v>3</v>
      </c>
      <c r="B22" s="102"/>
      <c r="C22" s="102"/>
      <c r="D22" s="103" t="str">
        <f>IF(A22=IN10,HA10,IF(A22=IN11,HA11,IF(A22=IN12,HA12,IF(A22=IN13,HA13))))</f>
        <v>HELARD Yannick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4" t="str">
        <f>IF(D22=I3,U3,IF(D22=I4,U4,IF(D22=I5,U5,IF(D22=I6,U6))))</f>
        <v>019608F</v>
      </c>
      <c r="O22" s="104"/>
      <c r="P22" s="104"/>
      <c r="Q22" s="104"/>
      <c r="R22" s="104"/>
      <c r="S22" s="104"/>
      <c r="T22" s="104"/>
      <c r="U22" s="104"/>
      <c r="V22" s="105" t="str">
        <f>IF(D22=I3,AF3,IF(D22=I4,AF4,IF(D22=I5,AF5,IF(D22=I6,AF6))))</f>
        <v>PER</v>
      </c>
      <c r="W22" s="105"/>
      <c r="X22" s="105"/>
      <c r="Y22" s="105"/>
      <c r="Z22" s="106">
        <f>IF(D22=HA10,HM10,IF(D22=HA11,HM11,IF(D22=HA12,HM12,IF(D22=HA13,HM13))))</f>
        <v>0</v>
      </c>
      <c r="AA22" s="106"/>
      <c r="AB22" s="106"/>
      <c r="AC22" s="106"/>
      <c r="AD22" s="106">
        <f>IF(D22=HA10,HQ10,IF(D22=HA11,HQ11,IF(D22=HA12,HQ12,IF(D22=HA13,HQ13))))</f>
        <v>190</v>
      </c>
      <c r="AE22" s="106"/>
      <c r="AF22" s="106"/>
      <c r="AG22" s="106"/>
      <c r="AH22" s="106">
        <f>IF(D22=HA10,HU10,IF(D22=HA11,HU11,IF(D22=HA12,HU12,IF(D22=HA13,HU13))))</f>
        <v>48</v>
      </c>
      <c r="AI22" s="106"/>
      <c r="AJ22" s="106"/>
      <c r="AK22" s="106"/>
      <c r="AL22" s="107">
        <f>AD22/AH22</f>
        <v>3.9583333333333335</v>
      </c>
      <c r="AM22" s="107"/>
      <c r="AN22" s="107"/>
      <c r="AO22" s="107"/>
      <c r="AP22" s="107"/>
      <c r="AQ22" s="106">
        <f>IF(D22=HA10,ID10,IF(D22=HA11,ID11,IF(D22=HA12,ID12,IF(D22=HA13,ID13))))</f>
        <v>32</v>
      </c>
      <c r="AR22" s="106"/>
      <c r="AS22" s="106"/>
      <c r="AT22" s="106"/>
      <c r="AU22" s="108">
        <f>IF(D22=HA10,IH10,IF(D22=HA11,IH11,IF(D22=HA12,IH12,IF(D22=HA13,IH13))))</f>
        <v>0</v>
      </c>
      <c r="AV22" s="108"/>
      <c r="AW22" s="108"/>
      <c r="AX22" s="108"/>
      <c r="AY22" s="108"/>
      <c r="BA22" s="7"/>
      <c r="BB22" s="7"/>
      <c r="BC22" s="7"/>
      <c r="BD22" s="7"/>
      <c r="BE22" s="7"/>
      <c r="BF22" s="7"/>
      <c r="BG22" s="7"/>
      <c r="BH22" s="7"/>
      <c r="BI22" s="7"/>
      <c r="BJ22" s="7"/>
      <c r="DN22" s="7"/>
      <c r="DO22" s="7"/>
      <c r="DP22" s="7"/>
      <c r="DQ22" s="7"/>
      <c r="DR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53:256" ht="18.75" customHeight="1">
      <c r="BA23" s="7"/>
      <c r="BB23" s="7"/>
      <c r="BC23" s="7"/>
      <c r="BD23" s="7"/>
      <c r="BE23" s="7"/>
      <c r="BF23" s="7"/>
      <c r="BG23" s="7"/>
      <c r="BH23" s="7"/>
      <c r="BI23" s="7"/>
      <c r="BJ23" s="7"/>
      <c r="DN23" s="7"/>
      <c r="DO23" s="7"/>
      <c r="DP23" s="7"/>
      <c r="DQ23" s="7"/>
      <c r="DR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 password="C943" sheet="1" objects="1" scenarios="1"/>
  <mergeCells count="164">
    <mergeCell ref="A1:D2"/>
    <mergeCell ref="E1:AE2"/>
    <mergeCell ref="AF1:AJ2"/>
    <mergeCell ref="AL1:AY1"/>
    <mergeCell ref="AL2:AZ2"/>
    <mergeCell ref="A3:D5"/>
    <mergeCell ref="E3:H3"/>
    <mergeCell ref="I3:T3"/>
    <mergeCell ref="U3:AE3"/>
    <mergeCell ref="AF3:AJ3"/>
    <mergeCell ref="AL3:AY3"/>
    <mergeCell ref="E4:H4"/>
    <mergeCell ref="I4:T4"/>
    <mergeCell ref="U4:AE4"/>
    <mergeCell ref="AF4:AJ4"/>
    <mergeCell ref="AL4:AZ4"/>
    <mergeCell ref="E5:H5"/>
    <mergeCell ref="I5:T5"/>
    <mergeCell ref="U5:AE5"/>
    <mergeCell ref="AF5:AJ5"/>
    <mergeCell ref="AL6:AS6"/>
    <mergeCell ref="AT6:AV6"/>
    <mergeCell ref="AW6:AZ6"/>
    <mergeCell ref="AL7:AQ7"/>
    <mergeCell ref="AR7:AV7"/>
    <mergeCell ref="AW7:AZ7"/>
    <mergeCell ref="AL8:AQ8"/>
    <mergeCell ref="AR8:AV8"/>
    <mergeCell ref="AW8:AZ8"/>
    <mergeCell ref="HM9:HP9"/>
    <mergeCell ref="HQ9:HT9"/>
    <mergeCell ref="HU9:HX9"/>
    <mergeCell ref="HY9:IC9"/>
    <mergeCell ref="ID9:IG9"/>
    <mergeCell ref="IH9:IL9"/>
    <mergeCell ref="A10:B11"/>
    <mergeCell ref="C10:C11"/>
    <mergeCell ref="D10:N11"/>
    <mergeCell ref="O10:P11"/>
    <mergeCell ref="Q10:S11"/>
    <mergeCell ref="T10:W11"/>
    <mergeCell ref="X10:Y11"/>
    <mergeCell ref="AA10:AC11"/>
    <mergeCell ref="AE10:AO11"/>
    <mergeCell ref="AP10:AQ11"/>
    <mergeCell ref="AR10:AT11"/>
    <mergeCell ref="AU10:AX11"/>
    <mergeCell ref="AY10:AZ11"/>
    <mergeCell ref="HA10:HL10"/>
    <mergeCell ref="HM10:HP10"/>
    <mergeCell ref="HQ10:HT10"/>
    <mergeCell ref="HU10:HX10"/>
    <mergeCell ref="HY10:IC10"/>
    <mergeCell ref="ID10:IG10"/>
    <mergeCell ref="IH10:IL10"/>
    <mergeCell ref="HA11:HL11"/>
    <mergeCell ref="HM11:HP11"/>
    <mergeCell ref="HQ11:HT11"/>
    <mergeCell ref="HU11:HX11"/>
    <mergeCell ref="HY11:IC11"/>
    <mergeCell ref="ID11:IG11"/>
    <mergeCell ref="IH11:IL11"/>
    <mergeCell ref="A12:B12"/>
    <mergeCell ref="D12:E12"/>
    <mergeCell ref="F12:N12"/>
    <mergeCell ref="O12:P12"/>
    <mergeCell ref="Q12:S12"/>
    <mergeCell ref="T12:W12"/>
    <mergeCell ref="X12:Y12"/>
    <mergeCell ref="AA12:AC12"/>
    <mergeCell ref="AE12:AF12"/>
    <mergeCell ref="AG12:AO12"/>
    <mergeCell ref="AP12:AQ12"/>
    <mergeCell ref="AR12:AT12"/>
    <mergeCell ref="AU12:AX12"/>
    <mergeCell ref="AY12:AZ12"/>
    <mergeCell ref="HA12:HL12"/>
    <mergeCell ref="HM12:HP12"/>
    <mergeCell ref="HQ12:HT12"/>
    <mergeCell ref="HU12:HX12"/>
    <mergeCell ref="HY12:IC12"/>
    <mergeCell ref="ID12:IG12"/>
    <mergeCell ref="IH12:IL12"/>
    <mergeCell ref="A13:B13"/>
    <mergeCell ref="D13:E13"/>
    <mergeCell ref="F13:N13"/>
    <mergeCell ref="O13:P13"/>
    <mergeCell ref="Q13:S13"/>
    <mergeCell ref="T13:W13"/>
    <mergeCell ref="X13:Y13"/>
    <mergeCell ref="AA13:AC13"/>
    <mergeCell ref="AE13:AF13"/>
    <mergeCell ref="AG13:AO13"/>
    <mergeCell ref="AP13:AQ13"/>
    <mergeCell ref="AR13:AT13"/>
    <mergeCell ref="AU13:AX13"/>
    <mergeCell ref="AY13:AZ13"/>
    <mergeCell ref="A14:B14"/>
    <mergeCell ref="D14:E14"/>
    <mergeCell ref="F14:N14"/>
    <mergeCell ref="O14:P14"/>
    <mergeCell ref="Q14:S14"/>
    <mergeCell ref="T14:W14"/>
    <mergeCell ref="X14:Y14"/>
    <mergeCell ref="AA14:AC14"/>
    <mergeCell ref="AE14:AF14"/>
    <mergeCell ref="AG14:AO14"/>
    <mergeCell ref="AP14:AQ14"/>
    <mergeCell ref="AR14:AT14"/>
    <mergeCell ref="AU14:AX14"/>
    <mergeCell ref="AY14:AZ14"/>
    <mergeCell ref="HA14:HL14"/>
    <mergeCell ref="HM14:HO14"/>
    <mergeCell ref="HP14:HR14"/>
    <mergeCell ref="HZ14:IB14"/>
    <mergeCell ref="IC14:IE14"/>
    <mergeCell ref="HA15:HL15"/>
    <mergeCell ref="HM15:HO15"/>
    <mergeCell ref="HP15:HR15"/>
    <mergeCell ref="HZ15:IB15"/>
    <mergeCell ref="IC15:IE15"/>
    <mergeCell ref="HA16:HL16"/>
    <mergeCell ref="HM16:HO16"/>
    <mergeCell ref="HP16:HR16"/>
    <mergeCell ref="HZ16:IB16"/>
    <mergeCell ref="IC16:IE16"/>
    <mergeCell ref="D19:U19"/>
    <mergeCell ref="V19:Y19"/>
    <mergeCell ref="Z19:AC19"/>
    <mergeCell ref="AD19:AG19"/>
    <mergeCell ref="AH19:AK19"/>
    <mergeCell ref="AL19:AP19"/>
    <mergeCell ref="AQ19:AT19"/>
    <mergeCell ref="AU19:AY19"/>
    <mergeCell ref="A20:C20"/>
    <mergeCell ref="D20:M20"/>
    <mergeCell ref="N20:U20"/>
    <mergeCell ref="V20:Y20"/>
    <mergeCell ref="Z20:AC20"/>
    <mergeCell ref="AD20:AG20"/>
    <mergeCell ref="AH20:AK20"/>
    <mergeCell ref="AL20:AP20"/>
    <mergeCell ref="AQ20:AT20"/>
    <mergeCell ref="AU20:AY20"/>
    <mergeCell ref="A21:C21"/>
    <mergeCell ref="D21:M21"/>
    <mergeCell ref="N21:U21"/>
    <mergeCell ref="V21:Y21"/>
    <mergeCell ref="Z21:AC21"/>
    <mergeCell ref="AD21:AG21"/>
    <mergeCell ref="AH21:AK21"/>
    <mergeCell ref="AL21:AP21"/>
    <mergeCell ref="AQ21:AT21"/>
    <mergeCell ref="AU21:AY21"/>
    <mergeCell ref="A22:C22"/>
    <mergeCell ref="D22:M22"/>
    <mergeCell ref="N22:U22"/>
    <mergeCell ref="V22:Y22"/>
    <mergeCell ref="Z22:AC22"/>
    <mergeCell ref="AD22:AG22"/>
    <mergeCell ref="AH22:AK22"/>
    <mergeCell ref="AL22:AP22"/>
    <mergeCell ref="AQ22:AT22"/>
    <mergeCell ref="AU22:AY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2022-03-27T14:23:37Z</dcterms:modified>
  <cp:category/>
  <cp:version/>
  <cp:contentType/>
  <cp:contentStatus/>
  <cp:revision>8</cp:revision>
</cp:coreProperties>
</file>